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456" windowWidth="12864" windowHeight="81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<sst xmlns="http://schemas.openxmlformats.org/spreadsheetml/2006/main" count="55" uniqueCount="52">
  <si>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Income Distribution among Families in England and Wales, 1688</t>
  </si>
  <si>
    <r>
      <t>Based on Lindert-Williamson revision of Gregory King (</t>
    </r>
    <r>
      <rPr>
        <i/>
        <sz val="12"/>
        <rFont val="Times New Roman"/>
        <family val="0"/>
      </rPr>
      <t>EEH</t>
    </r>
    <r>
      <rPr>
        <sz val="12"/>
        <rFont val="Times New Roman"/>
        <family val="0"/>
      </rPr>
      <t xml:space="preserve"> 1982)</t>
    </r>
  </si>
  <si>
    <t xml:space="preserve">   Total</t>
  </si>
  <si>
    <t xml:space="preserve">  Cumul.</t>
  </si>
  <si>
    <t>Contrib.</t>
  </si>
  <si>
    <t>No. of</t>
  </si>
  <si>
    <t>Average</t>
  </si>
  <si>
    <t xml:space="preserve">  income</t>
  </si>
  <si>
    <t xml:space="preserve"> families</t>
  </si>
  <si>
    <t>to Gini</t>
  </si>
  <si>
    <t>Class</t>
  </si>
  <si>
    <t>families</t>
  </si>
  <si>
    <t>income(£)</t>
  </si>
  <si>
    <t>(£1000s)</t>
  </si>
  <si>
    <t xml:space="preserve">    (%)</t>
  </si>
  <si>
    <t>Temporal lords</t>
  </si>
  <si>
    <t>Baronets</t>
  </si>
  <si>
    <t>Spiritual lords</t>
  </si>
  <si>
    <t>Knights</t>
  </si>
  <si>
    <t>Esquires</t>
  </si>
  <si>
    <t>Merchants by sea, greater</t>
  </si>
  <si>
    <t>Merchants on land, greater</t>
  </si>
  <si>
    <t>Gentlemen</t>
  </si>
  <si>
    <t>Persons in offices, greater</t>
  </si>
  <si>
    <t>Merchants by sea, lesser</t>
  </si>
  <si>
    <t>Merchants on land, lesser</t>
  </si>
  <si>
    <t>Artisans and handicrafts</t>
  </si>
  <si>
    <t>Law</t>
  </si>
  <si>
    <t>Persons in offices, lesser</t>
  </si>
  <si>
    <t>Freeholders, greater</t>
  </si>
  <si>
    <t>Naval officers</t>
  </si>
  <si>
    <t>Clergymen, greater</t>
  </si>
  <si>
    <t>Science and Liberal Arts</t>
  </si>
  <si>
    <t>Military officers</t>
  </si>
  <si>
    <t>Freeholders, lesser</t>
  </si>
  <si>
    <t>Clergymen, lesser</t>
  </si>
  <si>
    <t>Shopkeepers and tradesmen</t>
  </si>
  <si>
    <t>Farmers</t>
  </si>
  <si>
    <t>Manufacturing trades</t>
  </si>
  <si>
    <t>Building trades</t>
  </si>
  <si>
    <t>Common seamen</t>
  </si>
  <si>
    <t>Miners</t>
  </si>
  <si>
    <t>Laboring people &amp; outservants</t>
  </si>
  <si>
    <t>Common soldiers</t>
  </si>
  <si>
    <t>Cottagers and paupers</t>
  </si>
  <si>
    <t>Vagrants</t>
  </si>
  <si>
    <t>All families</t>
  </si>
  <si>
    <t>(product fr. left)</t>
  </si>
  <si>
    <t>Gini(%)</t>
  </si>
  <si>
    <t>sum from above =</t>
  </si>
  <si>
    <t>(as in EEH '82)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</si>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</sst>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(* #,##0.0_);_(* \(#,##0.0\);_(* &quot;-&quot;??_);_(@_)"/>
    <numFmt numFmtId="168" formatCode="_(* #,##0_);_(* \(#,##0\);_(* &quot;-&quot;??_);_(@_)"/>
  </numFmts>
  <fonts count="5">
    <font>
      <sz val="10"/>
      <name val="Arial"/>
      <family val="0"/>
    </font>
    <font>
      <sz val="12"/>
      <name val="Times New Roman"/>
      <family val="0"/>
    </font>
    <font>
      <b/>
      <sz val="14"/>
      <name val="Times New Roman"/>
      <family val="0"/>
    </font>
    <font>
      <i/>
      <sz val="12"/>
      <name val="Times New Roman"/>
      <family val="0"/>
    </font>
    <font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8" fontId="1" fillId="0" borderId="0" xfId="15" applyNumberFormat="1" applyFont="1" applyAlignment="1">
      <alignment/>
    </xf>
    <xf numFmtId="168" fontId="1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0" customWidth="1"/>
    <col min="2" max="2" width="15.140625" style="0" customWidth="1"/>
    <col min="3" max="3" width="14.28125" style="0" bestFit="1" customWidth="1"/>
    <col min="4" max="4" width="10.28125" style="0" bestFit="1" customWidth="1"/>
    <col min="5" max="5" width="10.421875" style="0" bestFit="1" customWidth="1"/>
  </cols>
  <sheetData>
    <row r="1" ht="12.75">
      <c r="E1" t="s">
        <v>51</v>
      </c>
    </row>
    <row r="2" spans="1:10" ht="17.25">
      <c r="A2" s="22"/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0" ht="15">
      <c r="A3" s="22"/>
      <c r="B3" s="3" t="s">
        <v>1</v>
      </c>
      <c r="C3" s="3"/>
      <c r="D3" s="3"/>
      <c r="E3" s="3"/>
      <c r="F3" s="3"/>
      <c r="G3" s="3"/>
      <c r="H3" s="3"/>
      <c r="I3" s="3"/>
      <c r="J3" s="4"/>
    </row>
    <row r="4" spans="1:10" ht="15">
      <c r="A4" s="22"/>
      <c r="B4" s="3"/>
      <c r="C4" s="5"/>
      <c r="D4" s="5"/>
      <c r="E4" s="5"/>
      <c r="F4" s="6"/>
      <c r="G4" s="5"/>
      <c r="H4" s="5"/>
      <c r="I4" s="5"/>
      <c r="J4" s="7"/>
    </row>
    <row r="5" spans="1:10" ht="15">
      <c r="A5" s="22"/>
      <c r="B5" s="3"/>
      <c r="C5" s="5"/>
      <c r="D5" s="5"/>
      <c r="E5" s="5" t="s">
        <v>2</v>
      </c>
      <c r="F5" s="6" t="s">
        <v>3</v>
      </c>
      <c r="G5" s="5" t="s">
        <v>3</v>
      </c>
      <c r="H5" s="5" t="s">
        <v>4</v>
      </c>
      <c r="I5" s="5"/>
      <c r="J5" s="7"/>
    </row>
    <row r="6" spans="1:10" ht="15">
      <c r="A6" s="22"/>
      <c r="B6" s="3"/>
      <c r="C6" s="5" t="s">
        <v>5</v>
      </c>
      <c r="D6" s="5" t="s">
        <v>6</v>
      </c>
      <c r="E6" s="5" t="s">
        <v>7</v>
      </c>
      <c r="F6" s="6" t="s">
        <v>8</v>
      </c>
      <c r="G6" s="6" t="s">
        <v>7</v>
      </c>
      <c r="H6" s="5" t="s">
        <v>9</v>
      </c>
      <c r="I6" s="5"/>
      <c r="J6" s="7"/>
    </row>
    <row r="7" spans="1:10" ht="15">
      <c r="A7" s="8" t="s">
        <v>10</v>
      </c>
      <c r="B7" s="8"/>
      <c r="C7" s="9" t="s">
        <v>11</v>
      </c>
      <c r="D7" s="9" t="s">
        <v>12</v>
      </c>
      <c r="E7" s="9" t="s">
        <v>13</v>
      </c>
      <c r="F7" s="10" t="s">
        <v>14</v>
      </c>
      <c r="G7" s="10" t="s">
        <v>14</v>
      </c>
      <c r="H7" s="11"/>
      <c r="I7" s="11"/>
      <c r="J7" s="12"/>
    </row>
    <row r="8" spans="1:10" ht="15">
      <c r="A8" s="3" t="s">
        <v>15</v>
      </c>
      <c r="B8" s="3"/>
      <c r="C8" s="25">
        <v>200</v>
      </c>
      <c r="D8" s="25">
        <v>6060</v>
      </c>
      <c r="E8" s="13">
        <f aca="true" t="shared" si="0" ref="E8:E39">C8*D8/1000</f>
        <v>1212</v>
      </c>
      <c r="F8" s="14">
        <f>100*C8/1390586</f>
        <v>0.014382425826234408</v>
      </c>
      <c r="G8" s="14">
        <f>100*E8/54440.248</f>
        <v>2.22629404627253</v>
      </c>
      <c r="H8" s="15">
        <f>F8*(G8-F8)/100</f>
        <v>0.000318126548152548</v>
      </c>
      <c r="I8" s="16"/>
      <c r="J8" s="17"/>
    </row>
    <row r="9" spans="1:10" ht="15">
      <c r="A9" s="3" t="s">
        <v>16</v>
      </c>
      <c r="B9" s="3"/>
      <c r="C9" s="25">
        <v>800</v>
      </c>
      <c r="D9" s="25">
        <v>1500</v>
      </c>
      <c r="E9" s="13">
        <f t="shared" si="0"/>
        <v>1200</v>
      </c>
      <c r="F9" s="14">
        <f>(100*C9/1390586)+F8</f>
        <v>0.07191212913117204</v>
      </c>
      <c r="G9" s="14">
        <f aca="true" t="shared" si="1" ref="G9:G38">(100*E9/54440.248)+G8</f>
        <v>4.430545577235431</v>
      </c>
      <c r="H9" s="15">
        <f aca="true" t="shared" si="2" ref="H9:H38">(F9-F8)*(G9+G8-F9-F8)/100</f>
        <v>0.0037800150834543457</v>
      </c>
      <c r="I9" s="16"/>
      <c r="J9" s="17"/>
    </row>
    <row r="10" spans="1:10" ht="15">
      <c r="A10" s="3" t="s">
        <v>17</v>
      </c>
      <c r="B10" s="3"/>
      <c r="C10" s="25">
        <v>26</v>
      </c>
      <c r="D10" s="25">
        <v>1300</v>
      </c>
      <c r="E10" s="13">
        <f t="shared" si="0"/>
        <v>33.8</v>
      </c>
      <c r="F10" s="14">
        <f>(100*C10/1390586)+F9</f>
        <v>0.07378184448858251</v>
      </c>
      <c r="G10" s="14">
        <f t="shared" si="1"/>
        <v>4.492631995357553</v>
      </c>
      <c r="H10" s="15">
        <f t="shared" si="2"/>
        <v>0.0001641139588441877</v>
      </c>
      <c r="I10" s="16"/>
      <c r="J10" s="17"/>
    </row>
    <row r="11" spans="1:10" ht="15">
      <c r="A11" s="3" t="s">
        <v>18</v>
      </c>
      <c r="B11" s="3"/>
      <c r="C11" s="25">
        <v>600</v>
      </c>
      <c r="D11" s="25">
        <v>800</v>
      </c>
      <c r="E11" s="13">
        <f t="shared" si="0"/>
        <v>480</v>
      </c>
      <c r="F11" s="14">
        <f>(100*C11/1390586)+F10</f>
        <v>0.11692912196728572</v>
      </c>
      <c r="G11" s="14">
        <f t="shared" si="1"/>
        <v>5.374332607742714</v>
      </c>
      <c r="H11" s="15">
        <f t="shared" si="2"/>
        <v>0.00417504000614607</v>
      </c>
      <c r="I11" s="16"/>
      <c r="J11" s="17"/>
    </row>
    <row r="12" spans="1:10" ht="15">
      <c r="A12" s="3" t="s">
        <v>19</v>
      </c>
      <c r="B12" s="3"/>
      <c r="C12" s="25">
        <v>3000</v>
      </c>
      <c r="D12" s="25">
        <v>562.5</v>
      </c>
      <c r="E12" s="13">
        <f t="shared" si="0"/>
        <v>1687.5</v>
      </c>
      <c r="F12" s="14">
        <f>(100*C12/1390586)+F11</f>
        <v>0.33266550936080186</v>
      </c>
      <c r="G12" s="14">
        <f t="shared" si="1"/>
        <v>8.474061323159294</v>
      </c>
      <c r="H12" s="14">
        <f t="shared" si="2"/>
        <v>0.028906085563008523</v>
      </c>
      <c r="I12" s="16"/>
      <c r="J12" s="17"/>
    </row>
    <row r="13" spans="1:10" ht="15">
      <c r="A13" s="3" t="s">
        <v>20</v>
      </c>
      <c r="B13" s="3"/>
      <c r="C13" s="25">
        <v>2000</v>
      </c>
      <c r="D13" s="25">
        <v>400</v>
      </c>
      <c r="E13" s="13">
        <f t="shared" si="0"/>
        <v>800</v>
      </c>
      <c r="F13" s="14">
        <f>(100*C13/1390586)+F12</f>
        <v>0.47648976762314593</v>
      </c>
      <c r="G13" s="14">
        <f t="shared" si="1"/>
        <v>9.943562343801227</v>
      </c>
      <c r="H13" s="14">
        <f t="shared" si="2"/>
        <v>0.02532524905324313</v>
      </c>
      <c r="I13" s="16"/>
      <c r="J13" s="17"/>
    </row>
    <row r="14" spans="1:10" ht="15">
      <c r="A14" s="3" t="s">
        <v>21</v>
      </c>
      <c r="B14" s="3"/>
      <c r="C14" s="25">
        <v>3264</v>
      </c>
      <c r="D14" s="25">
        <v>400</v>
      </c>
      <c r="E14" s="13">
        <f t="shared" si="0"/>
        <v>1305.6</v>
      </c>
      <c r="F14" s="14">
        <f>(100*C14/1390586)+F13</f>
        <v>0.7112109571072914</v>
      </c>
      <c r="G14" s="14">
        <f t="shared" si="1"/>
        <v>12.341788009488862</v>
      </c>
      <c r="H14" s="14">
        <f t="shared" si="2"/>
        <v>0.04952065416135262</v>
      </c>
      <c r="I14" s="16"/>
      <c r="J14" s="17"/>
    </row>
    <row r="15" spans="1:10" ht="15">
      <c r="A15" s="3" t="s">
        <v>22</v>
      </c>
      <c r="B15" s="3"/>
      <c r="C15" s="25">
        <v>15000</v>
      </c>
      <c r="D15" s="25">
        <v>280</v>
      </c>
      <c r="E15" s="13">
        <f t="shared" si="0"/>
        <v>4200</v>
      </c>
      <c r="F15" s="14">
        <f>(100*C15/1390586)+F14</f>
        <v>1.789892894074872</v>
      </c>
      <c r="G15" s="14">
        <f t="shared" si="1"/>
        <v>20.056668367859015</v>
      </c>
      <c r="H15" s="14">
        <f t="shared" si="2"/>
        <v>0.3224973413312701</v>
      </c>
      <c r="I15" s="16"/>
      <c r="J15" s="17"/>
    </row>
    <row r="16" spans="1:10" ht="15">
      <c r="A16" s="3" t="s">
        <v>23</v>
      </c>
      <c r="B16" s="3"/>
      <c r="C16" s="25">
        <v>5000</v>
      </c>
      <c r="D16" s="25">
        <v>240</v>
      </c>
      <c r="E16" s="13">
        <f t="shared" si="0"/>
        <v>1200</v>
      </c>
      <c r="F16" s="14">
        <f>(100*C16/1390586)+F15</f>
        <v>2.1494535397307324</v>
      </c>
      <c r="G16" s="14">
        <f t="shared" si="1"/>
        <v>22.260919898821914</v>
      </c>
      <c r="H16" s="14">
        <f t="shared" si="2"/>
        <v>0.13799305412565405</v>
      </c>
      <c r="I16" s="16"/>
      <c r="J16" s="17"/>
    </row>
    <row r="17" spans="1:10" ht="15">
      <c r="A17" s="3" t="s">
        <v>24</v>
      </c>
      <c r="B17" s="3"/>
      <c r="C17" s="25">
        <v>8000</v>
      </c>
      <c r="D17" s="25">
        <v>200</v>
      </c>
      <c r="E17" s="13">
        <f t="shared" si="0"/>
        <v>1600</v>
      </c>
      <c r="F17" s="14">
        <f>(100*C17/1390586)+F16</f>
        <v>2.724750572780109</v>
      </c>
      <c r="G17" s="14">
        <f t="shared" si="1"/>
        <v>25.19992194010578</v>
      </c>
      <c r="H17" s="14">
        <f t="shared" si="2"/>
        <v>0.2449996633155626</v>
      </c>
      <c r="I17" s="16"/>
      <c r="J17" s="17"/>
    </row>
    <row r="18" spans="1:10" ht="15">
      <c r="A18" s="3" t="s">
        <v>25</v>
      </c>
      <c r="B18" s="3"/>
      <c r="C18" s="25">
        <v>13057</v>
      </c>
      <c r="D18" s="25">
        <v>200</v>
      </c>
      <c r="E18" s="13">
        <f t="shared" si="0"/>
        <v>2611.4</v>
      </c>
      <c r="F18" s="14">
        <f>(100*C18/1390586)+F17</f>
        <v>3.663707242845822</v>
      </c>
      <c r="G18" s="14">
        <f t="shared" si="1"/>
        <v>29.996740646736214</v>
      </c>
      <c r="H18" s="14">
        <f t="shared" si="2"/>
        <v>0.4582878942386649</v>
      </c>
      <c r="I18" s="16"/>
      <c r="J18" s="17"/>
    </row>
    <row r="19" spans="1:10" ht="15">
      <c r="A19" s="3" t="s">
        <v>26</v>
      </c>
      <c r="B19" s="3"/>
      <c r="C19" s="25">
        <v>6745</v>
      </c>
      <c r="D19" s="25">
        <v>200</v>
      </c>
      <c r="E19" s="13">
        <f t="shared" si="0"/>
        <v>1349</v>
      </c>
      <c r="F19" s="14">
        <f>(100*C19/1390586)+F18</f>
        <v>4.148754553835578</v>
      </c>
      <c r="G19" s="14">
        <f t="shared" si="1"/>
        <v>32.47468674279367</v>
      </c>
      <c r="H19" s="14">
        <f t="shared" si="2"/>
        <v>0.2651218428229272</v>
      </c>
      <c r="I19" s="16"/>
      <c r="J19" s="17"/>
    </row>
    <row r="20" spans="1:10" ht="15">
      <c r="A20" s="3" t="s">
        <v>27</v>
      </c>
      <c r="B20" s="3"/>
      <c r="C20" s="25">
        <v>8062</v>
      </c>
      <c r="D20" s="25">
        <v>154</v>
      </c>
      <c r="E20" s="13">
        <f t="shared" si="0"/>
        <v>1241.548</v>
      </c>
      <c r="F20" s="14">
        <f>(100*C20/1390586)+F19</f>
        <v>4.728510138891087</v>
      </c>
      <c r="G20" s="14">
        <f t="shared" si="1"/>
        <v>34.755256809263614</v>
      </c>
      <c r="H20" s="14">
        <f t="shared" si="2"/>
        <v>0.3383029147164747</v>
      </c>
      <c r="I20" s="16"/>
      <c r="J20" s="17"/>
    </row>
    <row r="21" spans="1:10" ht="15">
      <c r="A21" s="3" t="s">
        <v>28</v>
      </c>
      <c r="B21" s="3"/>
      <c r="C21" s="25">
        <v>5000</v>
      </c>
      <c r="D21" s="25">
        <v>120</v>
      </c>
      <c r="E21" s="13">
        <f t="shared" si="0"/>
        <v>600</v>
      </c>
      <c r="F21" s="14">
        <f>(100*C21/1390586)+F20</f>
        <v>5.0880707845469475</v>
      </c>
      <c r="G21" s="14">
        <f t="shared" si="1"/>
        <v>35.85738257474507</v>
      </c>
      <c r="H21" s="14">
        <f t="shared" si="2"/>
        <v>0.2185987003341422</v>
      </c>
      <c r="I21" s="16"/>
      <c r="J21" s="17"/>
    </row>
    <row r="22" spans="1:10" ht="15">
      <c r="A22" s="3" t="s">
        <v>29</v>
      </c>
      <c r="B22" s="3"/>
      <c r="C22" s="25">
        <v>27568</v>
      </c>
      <c r="D22" s="25">
        <v>91</v>
      </c>
      <c r="E22" s="13">
        <f t="shared" si="0"/>
        <v>2508.688</v>
      </c>
      <c r="F22" s="14">
        <f>(100*C22/1390586)+F21</f>
        <v>7.070544360435099</v>
      </c>
      <c r="G22" s="14">
        <f t="shared" si="1"/>
        <v>40.46553204533528</v>
      </c>
      <c r="H22" s="14">
        <f t="shared" si="2"/>
        <v>1.2720402822475638</v>
      </c>
      <c r="I22" s="16"/>
      <c r="J22" s="17"/>
    </row>
    <row r="23" spans="1:10" ht="15">
      <c r="A23" s="3" t="s">
        <v>30</v>
      </c>
      <c r="B23" s="3"/>
      <c r="C23" s="25">
        <v>5000</v>
      </c>
      <c r="D23" s="25">
        <v>80</v>
      </c>
      <c r="E23" s="13">
        <f t="shared" si="0"/>
        <v>400</v>
      </c>
      <c r="F23" s="14">
        <f>(100*C23/1390586)+F22</f>
        <v>7.430105006090959</v>
      </c>
      <c r="G23" s="14">
        <f t="shared" si="1"/>
        <v>41.200282555656244</v>
      </c>
      <c r="H23" s="14">
        <f t="shared" si="2"/>
        <v>0.24149950177286958</v>
      </c>
      <c r="I23" s="16"/>
      <c r="J23" s="17"/>
    </row>
    <row r="24" spans="1:10" ht="15">
      <c r="A24" s="3" t="s">
        <v>31</v>
      </c>
      <c r="B24" s="3"/>
      <c r="C24" s="25">
        <v>2000</v>
      </c>
      <c r="D24" s="25">
        <v>72</v>
      </c>
      <c r="E24" s="13">
        <f t="shared" si="0"/>
        <v>144</v>
      </c>
      <c r="F24" s="14">
        <f>(100*C24/1390586)+F23</f>
        <v>7.573929264353303</v>
      </c>
      <c r="G24" s="14">
        <f t="shared" si="1"/>
        <v>41.464792739371795</v>
      </c>
      <c r="H24" s="14">
        <f t="shared" si="2"/>
        <v>0.09731299038618815</v>
      </c>
      <c r="I24" s="16"/>
      <c r="J24" s="17"/>
    </row>
    <row r="25" spans="1:10" ht="15">
      <c r="A25" s="3" t="s">
        <v>32</v>
      </c>
      <c r="B25" s="3"/>
      <c r="C25" s="25">
        <v>12898</v>
      </c>
      <c r="D25" s="25">
        <v>60</v>
      </c>
      <c r="E25" s="13">
        <f t="shared" si="0"/>
        <v>773.88</v>
      </c>
      <c r="F25" s="14">
        <f>(100*C25/1390586)+F24</f>
        <v>8.50145190588716</v>
      </c>
      <c r="G25" s="14">
        <f t="shared" si="1"/>
        <v>42.88631455168977</v>
      </c>
      <c r="H25" s="14">
        <f t="shared" si="2"/>
        <v>0.6332728184422615</v>
      </c>
      <c r="I25" s="16"/>
      <c r="J25" s="17"/>
    </row>
    <row r="26" spans="1:10" ht="15">
      <c r="A26" s="3" t="s">
        <v>33</v>
      </c>
      <c r="B26" s="3"/>
      <c r="C26" s="25">
        <v>4000</v>
      </c>
      <c r="D26" s="25">
        <v>60</v>
      </c>
      <c r="E26" s="13">
        <f t="shared" si="0"/>
        <v>240</v>
      </c>
      <c r="F26" s="14">
        <f>(100*C26/1390586)+F25</f>
        <v>8.789100422411849</v>
      </c>
      <c r="G26" s="14">
        <f t="shared" si="1"/>
        <v>43.32716485788235</v>
      </c>
      <c r="H26" s="14">
        <f t="shared" si="2"/>
        <v>0.19825577729467503</v>
      </c>
      <c r="I26" s="16"/>
      <c r="J26" s="17"/>
    </row>
    <row r="27" spans="1:10" ht="15">
      <c r="A27" s="3" t="s">
        <v>34</v>
      </c>
      <c r="B27" s="3"/>
      <c r="C27" s="25">
        <v>96490</v>
      </c>
      <c r="D27" s="25">
        <v>55</v>
      </c>
      <c r="E27" s="13">
        <f t="shared" si="0"/>
        <v>5306.95</v>
      </c>
      <c r="F27" s="14">
        <f>(100*C27/1390586)+F26</f>
        <v>15.727901762278638</v>
      </c>
      <c r="G27" s="14">
        <f t="shared" si="1"/>
        <v>53.07537540975199</v>
      </c>
      <c r="H27" s="14">
        <f t="shared" si="2"/>
        <v>4.987994679669759</v>
      </c>
      <c r="I27" s="16"/>
      <c r="J27" s="17"/>
    </row>
    <row r="28" spans="1:10" ht="15">
      <c r="A28" s="3" t="s">
        <v>35</v>
      </c>
      <c r="B28" s="3"/>
      <c r="C28" s="25">
        <v>10000</v>
      </c>
      <c r="D28" s="25">
        <v>50</v>
      </c>
      <c r="E28" s="13">
        <f t="shared" si="0"/>
        <v>500</v>
      </c>
      <c r="F28" s="14">
        <f>(100*C28/1390586)+F27</f>
        <v>16.447023053590357</v>
      </c>
      <c r="G28" s="14">
        <f t="shared" si="1"/>
        <v>53.9938135476532</v>
      </c>
      <c r="H28" s="14">
        <f t="shared" si="2"/>
        <v>0.5385805994130248</v>
      </c>
      <c r="I28" s="16"/>
      <c r="J28" s="17"/>
    </row>
    <row r="29" spans="1:10" ht="15">
      <c r="A29" s="3" t="s">
        <v>36</v>
      </c>
      <c r="B29" s="3"/>
      <c r="C29" s="25">
        <v>101704</v>
      </c>
      <c r="D29" s="25">
        <v>45</v>
      </c>
      <c r="E29" s="13">
        <f t="shared" si="0"/>
        <v>4576.68</v>
      </c>
      <c r="F29" s="14">
        <f>(100*C29/1390586)+F28</f>
        <v>23.76077423474708</v>
      </c>
      <c r="G29" s="14">
        <f t="shared" si="1"/>
        <v>62.400608461592604</v>
      </c>
      <c r="H29" s="14">
        <f t="shared" si="2"/>
        <v>5.572100165408875</v>
      </c>
      <c r="I29" s="16"/>
      <c r="J29" s="17"/>
    </row>
    <row r="30" spans="1:10" ht="15">
      <c r="A30" s="3" t="s">
        <v>37</v>
      </c>
      <c r="B30" s="3"/>
      <c r="C30" s="25">
        <v>103382</v>
      </c>
      <c r="D30" s="25">
        <v>42.5</v>
      </c>
      <c r="E30" s="13">
        <f t="shared" si="0"/>
        <v>4393.735</v>
      </c>
      <c r="F30" s="14">
        <f>(100*C30/1390586)+F29</f>
        <v>31.195193968585905</v>
      </c>
      <c r="G30" s="14">
        <f t="shared" si="1"/>
        <v>70.47135604525533</v>
      </c>
      <c r="H30" s="14">
        <f t="shared" si="2"/>
        <v>5.792602205005648</v>
      </c>
      <c r="I30" s="16"/>
      <c r="J30" s="17"/>
    </row>
    <row r="31" spans="1:10" ht="15">
      <c r="A31" s="3" t="s">
        <v>38</v>
      </c>
      <c r="B31" s="3"/>
      <c r="C31" s="25">
        <v>162863</v>
      </c>
      <c r="D31" s="25">
        <v>38</v>
      </c>
      <c r="E31" s="13">
        <f t="shared" si="0"/>
        <v>6188.794</v>
      </c>
      <c r="F31" s="14">
        <f>(100*C31/1390586)+F30</f>
        <v>42.907019055275974</v>
      </c>
      <c r="G31" s="14">
        <f t="shared" si="1"/>
        <v>81.83940491968369</v>
      </c>
      <c r="H31" s="14">
        <f t="shared" si="2"/>
        <v>9.159648337699103</v>
      </c>
      <c r="I31" s="16"/>
      <c r="J31" s="18"/>
    </row>
    <row r="32" spans="1:10" ht="15">
      <c r="A32" s="3" t="s">
        <v>39</v>
      </c>
      <c r="B32" s="3"/>
      <c r="C32" s="25">
        <v>73018</v>
      </c>
      <c r="D32" s="25">
        <v>25</v>
      </c>
      <c r="E32" s="13">
        <f t="shared" si="0"/>
        <v>1825.45</v>
      </c>
      <c r="F32" s="14">
        <f>(100*C32/1390586)+F31</f>
        <v>48.157898900175894</v>
      </c>
      <c r="G32" s="14">
        <f t="shared" si="1"/>
        <v>85.19253071734721</v>
      </c>
      <c r="H32" s="14">
        <f t="shared" si="2"/>
        <v>3.9889368202135915</v>
      </c>
      <c r="I32" s="16"/>
      <c r="J32" s="18"/>
    </row>
    <row r="33" spans="1:10" ht="15">
      <c r="A33" s="3" t="s">
        <v>40</v>
      </c>
      <c r="B33" s="3"/>
      <c r="C33" s="25">
        <v>50000</v>
      </c>
      <c r="D33" s="25">
        <v>20</v>
      </c>
      <c r="E33" s="13">
        <f t="shared" si="0"/>
        <v>1000</v>
      </c>
      <c r="F33" s="14">
        <f>(100*C33/1390586)+F32</f>
        <v>51.75350535673449</v>
      </c>
      <c r="G33" s="14">
        <f t="shared" si="1"/>
        <v>87.02940699314962</v>
      </c>
      <c r="H33" s="14">
        <f t="shared" si="2"/>
        <v>2.60000220962912</v>
      </c>
      <c r="I33" s="16"/>
      <c r="J33" s="18"/>
    </row>
    <row r="34" spans="1:10" ht="15">
      <c r="A34" s="3" t="s">
        <v>41</v>
      </c>
      <c r="B34" s="3"/>
      <c r="C34" s="25">
        <v>14240</v>
      </c>
      <c r="D34" s="25">
        <v>15</v>
      </c>
      <c r="E34" s="13">
        <f t="shared" si="0"/>
        <v>213.6</v>
      </c>
      <c r="F34" s="14">
        <f>(100*C34/1390586)+F33</f>
        <v>52.777534075562386</v>
      </c>
      <c r="G34" s="14">
        <f t="shared" si="1"/>
        <v>87.42176376566101</v>
      </c>
      <c r="H34" s="14">
        <f t="shared" si="2"/>
        <v>0.7160022250256789</v>
      </c>
      <c r="I34" s="16"/>
      <c r="J34" s="18"/>
    </row>
    <row r="35" spans="1:10" ht="15">
      <c r="A35" s="3" t="s">
        <v>42</v>
      </c>
      <c r="B35" s="3"/>
      <c r="C35" s="25">
        <v>284997</v>
      </c>
      <c r="D35" s="25">
        <v>15</v>
      </c>
      <c r="E35" s="13">
        <f t="shared" si="0"/>
        <v>4274.955</v>
      </c>
      <c r="F35" s="14">
        <f>(100*C35/1390586)+F34</f>
        <v>73.27227514155902</v>
      </c>
      <c r="G35" s="14">
        <f t="shared" si="1"/>
        <v>95.27432718528394</v>
      </c>
      <c r="H35" s="14">
        <f t="shared" si="2"/>
        <v>11.609508764862085</v>
      </c>
      <c r="I35" s="16"/>
      <c r="J35" s="18"/>
    </row>
    <row r="36" spans="1:10" ht="15">
      <c r="A36" s="3" t="s">
        <v>43</v>
      </c>
      <c r="B36" s="3"/>
      <c r="C36" s="25">
        <v>35000</v>
      </c>
      <c r="D36" s="25">
        <v>14</v>
      </c>
      <c r="E36" s="13">
        <f t="shared" si="0"/>
        <v>490</v>
      </c>
      <c r="F36" s="14">
        <f>(100*C36/1390586)+F35</f>
        <v>75.78919966115004</v>
      </c>
      <c r="G36" s="14">
        <f t="shared" si="1"/>
        <v>96.17439656042713</v>
      </c>
      <c r="H36" s="14">
        <f t="shared" si="2"/>
        <v>1.0668550618265005</v>
      </c>
      <c r="I36" s="16"/>
      <c r="J36" s="18"/>
    </row>
    <row r="37" spans="1:10" ht="15">
      <c r="A37" s="3" t="s">
        <v>44</v>
      </c>
      <c r="B37" s="3"/>
      <c r="C37" s="25">
        <v>313183</v>
      </c>
      <c r="D37" s="25">
        <v>6.5</v>
      </c>
      <c r="E37" s="13">
        <f t="shared" si="0"/>
        <v>2035.6895</v>
      </c>
      <c r="F37" s="14">
        <f>(100*C37/1390586)+F36</f>
        <v>98.3108559988379</v>
      </c>
      <c r="G37" s="14">
        <f t="shared" si="1"/>
        <v>99.9137063078772</v>
      </c>
      <c r="H37" s="14">
        <f t="shared" si="2"/>
        <v>4.952072427625589</v>
      </c>
      <c r="I37" s="16"/>
      <c r="J37" s="18"/>
    </row>
    <row r="38" spans="1:10" ht="15">
      <c r="A38" s="3" t="s">
        <v>45</v>
      </c>
      <c r="B38" s="3"/>
      <c r="C38" s="26">
        <v>23489</v>
      </c>
      <c r="D38" s="26">
        <v>2</v>
      </c>
      <c r="E38" s="19">
        <f t="shared" si="0"/>
        <v>46.978</v>
      </c>
      <c r="F38" s="20">
        <f>(100*C38/1390586)+F37</f>
        <v>100</v>
      </c>
      <c r="G38" s="20">
        <f t="shared" si="1"/>
        <v>99.99999908156185</v>
      </c>
      <c r="H38" s="20">
        <f t="shared" si="2"/>
        <v>0.027074434329002944</v>
      </c>
      <c r="I38" s="21"/>
      <c r="J38" s="18"/>
    </row>
    <row r="39" spans="1:10" ht="15">
      <c r="A39" s="3" t="s">
        <v>46</v>
      </c>
      <c r="B39" s="3"/>
      <c r="C39" s="25">
        <f>SUM(C8:C38)</f>
        <v>1390586</v>
      </c>
      <c r="D39" s="25">
        <v>39.18</v>
      </c>
      <c r="E39" s="13">
        <f t="shared" si="0"/>
        <v>54483.159479999995</v>
      </c>
      <c r="F39" s="3" t="s">
        <v>47</v>
      </c>
      <c r="G39" s="14"/>
      <c r="H39" s="1" t="s">
        <v>48</v>
      </c>
      <c r="I39" s="22"/>
      <c r="J39" s="4"/>
    </row>
    <row r="40" spans="1:10" ht="15">
      <c r="A40" s="3"/>
      <c r="B40" s="3"/>
      <c r="C40" s="3" t="s">
        <v>49</v>
      </c>
      <c r="D40" s="3"/>
      <c r="E40" s="16">
        <f>SUM(E8:E38)</f>
        <v>54440.247500000005</v>
      </c>
      <c r="F40" s="3" t="s">
        <v>50</v>
      </c>
      <c r="G40" s="14"/>
      <c r="H40" s="23">
        <f>SUM(H8:H38)</f>
        <v>55.55174999611042</v>
      </c>
      <c r="I40" s="24"/>
      <c r="J40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Population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Ruggles</dc:creator>
  <cp:keywords/>
  <dc:description/>
  <cp:lastModifiedBy>Steve Ruggles</cp:lastModifiedBy>
  <dcterms:created xsi:type="dcterms:W3CDTF">2006-04-19T22:16:34Z</dcterms:created>
  <dcterms:modified xsi:type="dcterms:W3CDTF">2006-04-19T22:23:01Z</dcterms:modified>
  <cp:category/>
  <cp:version/>
  <cp:contentType/>
  <cp:contentStatus/>
</cp:coreProperties>
</file>